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50" windowWidth="27315" windowHeight="11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F14" i="1"/>
  <c r="F31" i="1"/>
  <c r="F30" i="1"/>
  <c r="F15" i="1"/>
  <c r="C24" i="1" l="1"/>
  <c r="D24" i="1"/>
  <c r="E24" i="1"/>
  <c r="F24" i="1"/>
  <c r="B24" i="1"/>
  <c r="E13" i="1"/>
  <c r="E14" i="1"/>
  <c r="E31" i="1"/>
  <c r="E30" i="1"/>
  <c r="E15" i="1"/>
  <c r="D31" i="1" l="1"/>
  <c r="D30" i="1"/>
  <c r="D15" i="1"/>
  <c r="D13" i="1"/>
  <c r="D14" i="1"/>
  <c r="D12" i="1"/>
  <c r="C31" i="1" l="1"/>
  <c r="C30" i="1"/>
  <c r="C15" i="1"/>
  <c r="C13" i="1"/>
  <c r="C12" i="1"/>
  <c r="G27" i="1" l="1"/>
  <c r="G9" i="1"/>
  <c r="B31" i="1"/>
  <c r="G31" i="1" s="1"/>
  <c r="B30" i="1"/>
  <c r="G30" i="1" s="1"/>
  <c r="B15" i="1"/>
  <c r="G15" i="1" s="1"/>
  <c r="G13" i="1"/>
  <c r="G14" i="1"/>
  <c r="B12" i="1"/>
  <c r="G12" i="1" s="1"/>
  <c r="G22" i="1"/>
  <c r="H22" i="1" s="1"/>
  <c r="G21" i="1"/>
  <c r="H21" i="1" s="1"/>
  <c r="G20" i="1"/>
  <c r="G23" i="1"/>
  <c r="H23" i="1" s="1"/>
  <c r="G4" i="1"/>
  <c r="H4" i="1" s="1"/>
  <c r="G3" i="1"/>
  <c r="H3" i="1" s="1"/>
  <c r="H20" i="1" l="1"/>
  <c r="H24" i="1" s="1"/>
  <c r="G24" i="1"/>
  <c r="C32" i="1"/>
  <c r="D32" i="1"/>
  <c r="E32" i="1"/>
  <c r="F32" i="1"/>
  <c r="H32" i="1"/>
  <c r="H16" i="1"/>
  <c r="C16" i="1"/>
  <c r="D16" i="1"/>
  <c r="E16" i="1"/>
  <c r="F16" i="1"/>
  <c r="G5" i="1"/>
  <c r="H5" i="1" s="1"/>
  <c r="C6" i="1"/>
  <c r="D6" i="1"/>
  <c r="E6" i="1"/>
  <c r="F6" i="1"/>
  <c r="B6" i="1"/>
  <c r="G2" i="1"/>
  <c r="H2" i="1" s="1"/>
  <c r="B32" i="1" l="1"/>
  <c r="G32" i="1"/>
  <c r="B16" i="1"/>
  <c r="G16" i="1" s="1"/>
  <c r="G6" i="1"/>
  <c r="H6" i="1" s="1"/>
</calcChain>
</file>

<file path=xl/sharedStrings.xml><?xml version="1.0" encoding="utf-8"?>
<sst xmlns="http://schemas.openxmlformats.org/spreadsheetml/2006/main" count="68" uniqueCount="25">
  <si>
    <t>Frame 1</t>
  </si>
  <si>
    <t>Frame 2</t>
  </si>
  <si>
    <t>Frame 3</t>
  </si>
  <si>
    <t>Frame 4</t>
  </si>
  <si>
    <t>Frame 5</t>
  </si>
  <si>
    <t>Total</t>
  </si>
  <si>
    <t>Allied Missions</t>
  </si>
  <si>
    <t>Totals</t>
  </si>
  <si>
    <t>LW Missions</t>
  </si>
  <si>
    <t>Loss Rates</t>
  </si>
  <si>
    <t>Intercept</t>
  </si>
  <si>
    <t>Av. Rate</t>
  </si>
  <si>
    <t>Step Loss</t>
  </si>
  <si>
    <t>109G6s</t>
  </si>
  <si>
    <t>190A4s</t>
  </si>
  <si>
    <t>Average</t>
  </si>
  <si>
    <t>VPs</t>
  </si>
  <si>
    <t>Bomber Box 1</t>
  </si>
  <si>
    <t>Bomber Box 2</t>
  </si>
  <si>
    <t>Bomber Box 3</t>
  </si>
  <si>
    <t>Escort</t>
  </si>
  <si>
    <t>Fighter Kills</t>
  </si>
  <si>
    <t>Escorts</t>
  </si>
  <si>
    <t>Interceptors</t>
  </si>
  <si>
    <t>P47Ds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</si>
</sst>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ont="1"/>
    <xf numFmtId="10" fontId="0" fillId="0" borderId="0" xfId="0" applyNumberFormat="1"/>
    <xf numFmtId="10" fontId="1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F3" sqref="F3"/>
    </sheetView>
  </sheetViews>
  <sheetFormatPr defaultRowHeight="15" x14ac:dyDescent="0.25"/>
  <cols>
    <col min="1" max="1" width="14.7109375" bestFit="1" customWidth="1"/>
    <col min="2" max="6" width="8.28515625" bestFit="1" customWidth="1"/>
    <col min="7" max="7" width="8.5703125" style="1" bestFit="1" customWidth="1"/>
  </cols>
  <sheetData>
    <row r="1" spans="1:8" s="1" customFormat="1" x14ac:dyDescent="0.25">
      <c r="A1" s="5" t="s">
        <v>6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16</v>
      </c>
    </row>
    <row r="2" spans="1:8" x14ac:dyDescent="0.25">
      <c r="A2" t="s">
        <v>17</v>
      </c>
      <c r="B2">
        <v>0.5</v>
      </c>
      <c r="C2">
        <v>0.5</v>
      </c>
      <c r="D2">
        <v>2</v>
      </c>
      <c r="E2">
        <v>1</v>
      </c>
      <c r="F2">
        <v>0</v>
      </c>
      <c r="G2" s="2">
        <f>SUM(B2:F2)</f>
        <v>4</v>
      </c>
      <c r="H2" s="1">
        <f>G2</f>
        <v>4</v>
      </c>
    </row>
    <row r="3" spans="1:8" x14ac:dyDescent="0.25">
      <c r="A3" t="s">
        <v>18</v>
      </c>
      <c r="B3">
        <v>0.5</v>
      </c>
      <c r="C3">
        <v>1</v>
      </c>
      <c r="D3">
        <v>2</v>
      </c>
      <c r="E3">
        <v>1</v>
      </c>
      <c r="F3">
        <v>0.5</v>
      </c>
      <c r="G3" s="2">
        <f>SUM(B3:F3)</f>
        <v>5</v>
      </c>
      <c r="H3" s="1">
        <f>G3</f>
        <v>5</v>
      </c>
    </row>
    <row r="4" spans="1:8" x14ac:dyDescent="0.25">
      <c r="A4" t="s">
        <v>19</v>
      </c>
      <c r="B4">
        <v>0.5</v>
      </c>
      <c r="C4">
        <v>0.5</v>
      </c>
      <c r="D4">
        <v>2</v>
      </c>
      <c r="E4">
        <v>1</v>
      </c>
      <c r="F4">
        <v>0.5</v>
      </c>
      <c r="G4" s="2">
        <f>SUM(B4:F4)</f>
        <v>4.5</v>
      </c>
      <c r="H4" s="1">
        <f>G4</f>
        <v>4.5</v>
      </c>
    </row>
    <row r="5" spans="1:8" x14ac:dyDescent="0.25">
      <c r="A5" t="s">
        <v>20</v>
      </c>
      <c r="B5">
        <v>1</v>
      </c>
      <c r="C5">
        <v>1</v>
      </c>
      <c r="D5">
        <v>1</v>
      </c>
      <c r="E5">
        <v>0</v>
      </c>
      <c r="F5">
        <v>0</v>
      </c>
      <c r="G5" s="2">
        <f t="shared" ref="G5" si="0">SUM(B5:F5)</f>
        <v>3</v>
      </c>
      <c r="H5" s="1">
        <f t="shared" ref="H5:H6" si="1">G5</f>
        <v>3</v>
      </c>
    </row>
    <row r="6" spans="1:8" s="1" customFormat="1" x14ac:dyDescent="0.25">
      <c r="A6" s="1" t="s">
        <v>7</v>
      </c>
      <c r="B6" s="1">
        <f t="shared" ref="B6:G6" si="2">SUM(B2:B5)</f>
        <v>2.5</v>
      </c>
      <c r="C6" s="1">
        <f t="shared" si="2"/>
        <v>3</v>
      </c>
      <c r="D6" s="1">
        <f t="shared" si="2"/>
        <v>7</v>
      </c>
      <c r="E6" s="1">
        <f t="shared" si="2"/>
        <v>3</v>
      </c>
      <c r="F6" s="1">
        <f t="shared" si="2"/>
        <v>1</v>
      </c>
      <c r="G6" s="1">
        <f t="shared" si="2"/>
        <v>16.5</v>
      </c>
      <c r="H6" s="1">
        <f t="shared" si="1"/>
        <v>16.5</v>
      </c>
    </row>
    <row r="7" spans="1:8" s="1" customFormat="1" x14ac:dyDescent="0.25"/>
    <row r="8" spans="1:8" s="1" customFormat="1" x14ac:dyDescent="0.25">
      <c r="A8" s="5" t="s">
        <v>21</v>
      </c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16</v>
      </c>
    </row>
    <row r="9" spans="1:8" s="2" customFormat="1" x14ac:dyDescent="0.25">
      <c r="A9" s="2" t="s">
        <v>22</v>
      </c>
      <c r="B9" s="2">
        <v>22</v>
      </c>
      <c r="C9" s="2">
        <v>20</v>
      </c>
      <c r="D9" s="2">
        <v>13</v>
      </c>
      <c r="E9" s="2">
        <v>17</v>
      </c>
      <c r="F9" s="2">
        <v>11</v>
      </c>
      <c r="G9" s="2">
        <f>SUM(B9:F9)</f>
        <v>83</v>
      </c>
      <c r="H9" s="2">
        <v>3</v>
      </c>
    </row>
    <row r="11" spans="1:8" s="1" customFormat="1" x14ac:dyDescent="0.25">
      <c r="A11" s="5" t="s">
        <v>9</v>
      </c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15</v>
      </c>
      <c r="H11" s="5" t="s">
        <v>12</v>
      </c>
    </row>
    <row r="12" spans="1:8" x14ac:dyDescent="0.25">
      <c r="A12" t="s">
        <v>17</v>
      </c>
      <c r="B12" s="3">
        <f>11/16</f>
        <v>0.6875</v>
      </c>
      <c r="C12" s="3">
        <f>7/18</f>
        <v>0.3888888888888889</v>
      </c>
      <c r="D12" s="3">
        <f>6/21</f>
        <v>0.2857142857142857</v>
      </c>
      <c r="E12" s="3">
        <v>0</v>
      </c>
      <c r="F12" s="3">
        <v>1</v>
      </c>
      <c r="G12" s="4">
        <f>SUM(B12:F12)/1</f>
        <v>2.3621031746031744</v>
      </c>
      <c r="H12">
        <v>0</v>
      </c>
    </row>
    <row r="13" spans="1:8" x14ac:dyDescent="0.25">
      <c r="A13" t="s">
        <v>18</v>
      </c>
      <c r="B13" s="3">
        <v>0</v>
      </c>
      <c r="C13" s="3">
        <f>1/11</f>
        <v>9.0909090909090912E-2</v>
      </c>
      <c r="D13" s="3">
        <f>1/13</f>
        <v>7.6923076923076927E-2</v>
      </c>
      <c r="E13" s="3">
        <f>10/15</f>
        <v>0.66666666666666663</v>
      </c>
      <c r="F13" s="3">
        <f>3/9</f>
        <v>0.33333333333333331</v>
      </c>
      <c r="G13" s="4">
        <f t="shared" ref="G13:G15" si="3">SUM(B13:F13)/1</f>
        <v>1.1678321678321677</v>
      </c>
      <c r="H13">
        <v>0</v>
      </c>
    </row>
    <row r="14" spans="1:8" x14ac:dyDescent="0.25">
      <c r="A14" t="s">
        <v>19</v>
      </c>
      <c r="B14" s="3">
        <v>0</v>
      </c>
      <c r="C14" s="3">
        <v>0</v>
      </c>
      <c r="D14" s="3">
        <f>3/7</f>
        <v>0.42857142857142855</v>
      </c>
      <c r="E14" s="3">
        <f>3/10</f>
        <v>0.3</v>
      </c>
      <c r="F14" s="3">
        <f>2/10</f>
        <v>0.2</v>
      </c>
      <c r="G14" s="4">
        <f t="shared" si="3"/>
        <v>0.9285714285714286</v>
      </c>
      <c r="H14">
        <v>0</v>
      </c>
    </row>
    <row r="15" spans="1:8" x14ac:dyDescent="0.25">
      <c r="A15" t="s">
        <v>24</v>
      </c>
      <c r="B15" s="3">
        <f>19/53</f>
        <v>0.35849056603773582</v>
      </c>
      <c r="C15" s="3">
        <f>12/46</f>
        <v>0.2608695652173913</v>
      </c>
      <c r="D15" s="3">
        <f>13/51</f>
        <v>0.25490196078431371</v>
      </c>
      <c r="E15" s="3">
        <f>22/62</f>
        <v>0.35483870967741937</v>
      </c>
      <c r="F15" s="3">
        <f>10/51</f>
        <v>0.19607843137254902</v>
      </c>
      <c r="G15" s="4">
        <f t="shared" si="3"/>
        <v>1.4251792330894093</v>
      </c>
      <c r="H15">
        <v>0</v>
      </c>
    </row>
    <row r="16" spans="1:8" s="1" customFormat="1" x14ac:dyDescent="0.25">
      <c r="A16" s="1" t="s">
        <v>11</v>
      </c>
      <c r="B16" s="4">
        <f>(SUM(B12:B14))/3</f>
        <v>0.22916666666666666</v>
      </c>
      <c r="C16" s="4">
        <f t="shared" ref="C16:F16" si="4">(SUM(C12:C14))/3</f>
        <v>0.15993265993265993</v>
      </c>
      <c r="D16" s="4">
        <f t="shared" si="4"/>
        <v>0.26373626373626374</v>
      </c>
      <c r="E16" s="4">
        <f t="shared" si="4"/>
        <v>0.32222222222222219</v>
      </c>
      <c r="F16" s="4">
        <f t="shared" si="4"/>
        <v>0.51111111111111107</v>
      </c>
      <c r="G16" s="4">
        <f t="shared" ref="G16" si="5">SUM(B16:F16)/5</f>
        <v>0.2972337847337847</v>
      </c>
      <c r="H16" s="1">
        <f>SUM(H12:H14)</f>
        <v>0</v>
      </c>
    </row>
    <row r="17" spans="1:8" s="1" customFormat="1" x14ac:dyDescent="0.25">
      <c r="B17" s="4"/>
      <c r="C17" s="4"/>
      <c r="D17" s="4"/>
      <c r="E17" s="4"/>
      <c r="F17" s="4"/>
      <c r="G17" s="4"/>
    </row>
    <row r="19" spans="1:8" s="1" customFormat="1" x14ac:dyDescent="0.25">
      <c r="A19" s="6" t="s">
        <v>8</v>
      </c>
      <c r="B19" s="6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16</v>
      </c>
    </row>
    <row r="20" spans="1:8" x14ac:dyDescent="0.25">
      <c r="A20" t="s">
        <v>17</v>
      </c>
      <c r="B20">
        <v>2</v>
      </c>
      <c r="C20">
        <v>1</v>
      </c>
      <c r="D20">
        <v>0</v>
      </c>
      <c r="E20">
        <v>0</v>
      </c>
      <c r="F20">
        <v>2</v>
      </c>
      <c r="G20" s="2">
        <f>SUM(B20:F20)</f>
        <v>5</v>
      </c>
      <c r="H20" s="1">
        <f>G20</f>
        <v>5</v>
      </c>
    </row>
    <row r="21" spans="1:8" x14ac:dyDescent="0.25">
      <c r="A21" t="s">
        <v>18</v>
      </c>
      <c r="B21">
        <v>0</v>
      </c>
      <c r="C21">
        <v>0</v>
      </c>
      <c r="D21">
        <v>0</v>
      </c>
      <c r="E21">
        <v>2</v>
      </c>
      <c r="F21">
        <v>1</v>
      </c>
      <c r="G21" s="2">
        <f>SUM(B21:F21)</f>
        <v>3</v>
      </c>
      <c r="H21" s="1">
        <f t="shared" ref="H21:H23" si="6">G21</f>
        <v>3</v>
      </c>
    </row>
    <row r="22" spans="1:8" x14ac:dyDescent="0.25">
      <c r="A22" t="s">
        <v>19</v>
      </c>
      <c r="B22">
        <v>0</v>
      </c>
      <c r="C22">
        <v>0</v>
      </c>
      <c r="D22">
        <v>1</v>
      </c>
      <c r="E22">
        <v>1</v>
      </c>
      <c r="F22">
        <v>0</v>
      </c>
      <c r="G22" s="2">
        <f>SUM(B22:F22)</f>
        <v>2</v>
      </c>
      <c r="H22" s="1">
        <f t="shared" si="6"/>
        <v>2</v>
      </c>
    </row>
    <row r="23" spans="1:8" x14ac:dyDescent="0.25">
      <c r="A23" t="s">
        <v>10</v>
      </c>
      <c r="B23">
        <v>0</v>
      </c>
      <c r="C23">
        <v>0</v>
      </c>
      <c r="D23">
        <v>0</v>
      </c>
      <c r="E23">
        <v>1</v>
      </c>
      <c r="F23">
        <v>1</v>
      </c>
      <c r="G23" s="2">
        <f>SUM(B23:F23)</f>
        <v>2</v>
      </c>
      <c r="H23" s="1">
        <f t="shared" si="6"/>
        <v>2</v>
      </c>
    </row>
    <row r="24" spans="1:8" s="1" customFormat="1" x14ac:dyDescent="0.25">
      <c r="A24" s="1" t="s">
        <v>7</v>
      </c>
      <c r="B24" s="1">
        <f>SUM(B20:B23)</f>
        <v>2</v>
      </c>
      <c r="C24" s="1">
        <f t="shared" ref="C24:H24" si="7">SUM(C20:C23)</f>
        <v>1</v>
      </c>
      <c r="D24" s="1">
        <f t="shared" si="7"/>
        <v>1</v>
      </c>
      <c r="E24" s="1">
        <f t="shared" si="7"/>
        <v>4</v>
      </c>
      <c r="F24" s="1">
        <f t="shared" si="7"/>
        <v>4</v>
      </c>
      <c r="G24" s="1">
        <f t="shared" si="7"/>
        <v>12</v>
      </c>
      <c r="H24" s="1">
        <f t="shared" si="7"/>
        <v>12</v>
      </c>
    </row>
    <row r="25" spans="1:8" s="1" customFormat="1" x14ac:dyDescent="0.25"/>
    <row r="26" spans="1:8" s="1" customFormat="1" x14ac:dyDescent="0.25">
      <c r="A26" s="6" t="s">
        <v>21</v>
      </c>
      <c r="B26" s="6" t="s">
        <v>0</v>
      </c>
      <c r="C26" s="6" t="s">
        <v>1</v>
      </c>
      <c r="D26" s="6" t="s">
        <v>2</v>
      </c>
      <c r="E26" s="6" t="s">
        <v>3</v>
      </c>
      <c r="F26" s="6" t="s">
        <v>4</v>
      </c>
      <c r="G26" s="6" t="s">
        <v>5</v>
      </c>
      <c r="H26" s="6" t="s">
        <v>16</v>
      </c>
    </row>
    <row r="27" spans="1:8" s="2" customFormat="1" x14ac:dyDescent="0.25">
      <c r="A27" s="2" t="s">
        <v>23</v>
      </c>
      <c r="B27" s="2">
        <v>18</v>
      </c>
      <c r="C27" s="2">
        <v>11</v>
      </c>
      <c r="D27" s="2">
        <v>8</v>
      </c>
      <c r="E27" s="2">
        <v>19</v>
      </c>
      <c r="F27" s="2">
        <v>16</v>
      </c>
      <c r="G27" s="2">
        <f>SUM(B27:F27)</f>
        <v>72</v>
      </c>
      <c r="H27" s="2">
        <v>2</v>
      </c>
    </row>
    <row r="29" spans="1:8" s="1" customFormat="1" x14ac:dyDescent="0.25">
      <c r="A29" s="6" t="s">
        <v>9</v>
      </c>
      <c r="B29" s="6" t="s">
        <v>0</v>
      </c>
      <c r="C29" s="6" t="s">
        <v>1</v>
      </c>
      <c r="D29" s="6" t="s">
        <v>2</v>
      </c>
      <c r="E29" s="6" t="s">
        <v>3</v>
      </c>
      <c r="F29" s="6" t="s">
        <v>4</v>
      </c>
      <c r="G29" s="6" t="s">
        <v>15</v>
      </c>
      <c r="H29" s="6" t="s">
        <v>12</v>
      </c>
    </row>
    <row r="30" spans="1:8" x14ac:dyDescent="0.25">
      <c r="A30" t="s">
        <v>13</v>
      </c>
      <c r="B30" s="3">
        <f>15/20</f>
        <v>0.75</v>
      </c>
      <c r="C30" s="3">
        <f>12/23</f>
        <v>0.52173913043478259</v>
      </c>
      <c r="D30" s="3">
        <f>1/9</f>
        <v>0.1111111111111111</v>
      </c>
      <c r="E30" s="3">
        <f>7/13</f>
        <v>0.53846153846153844</v>
      </c>
      <c r="F30" s="3">
        <f>1/10</f>
        <v>0.1</v>
      </c>
      <c r="G30" s="4">
        <f>SUM(B30:F30)/1</f>
        <v>2.0213117800074323</v>
      </c>
      <c r="H30" s="2">
        <v>1</v>
      </c>
    </row>
    <row r="31" spans="1:8" x14ac:dyDescent="0.25">
      <c r="A31" t="s">
        <v>14</v>
      </c>
      <c r="B31" s="3">
        <f>21/41</f>
        <v>0.51219512195121952</v>
      </c>
      <c r="C31" s="3">
        <f>10/30</f>
        <v>0.33333333333333331</v>
      </c>
      <c r="D31" s="3">
        <f>14/39</f>
        <v>0.35897435897435898</v>
      </c>
      <c r="E31" s="3">
        <f>23/41</f>
        <v>0.56097560975609762</v>
      </c>
      <c r="F31" s="3">
        <f>14/37</f>
        <v>0.3783783783783784</v>
      </c>
      <c r="G31" s="4">
        <f>SUM(B31:F31)/1</f>
        <v>2.1438568023933877</v>
      </c>
      <c r="H31" s="2">
        <v>0</v>
      </c>
    </row>
    <row r="32" spans="1:8" s="1" customFormat="1" x14ac:dyDescent="0.25">
      <c r="A32" s="1" t="s">
        <v>11</v>
      </c>
      <c r="B32" s="4">
        <f t="shared" ref="B32:G32" si="8">(SUM(B30:B31))/3</f>
        <v>0.42073170731707316</v>
      </c>
      <c r="C32" s="4">
        <f t="shared" si="8"/>
        <v>0.28502415458937197</v>
      </c>
      <c r="D32" s="4">
        <f t="shared" si="8"/>
        <v>0.15669515669515668</v>
      </c>
      <c r="E32" s="4">
        <f t="shared" si="8"/>
        <v>0.36647904940587867</v>
      </c>
      <c r="F32" s="4">
        <f t="shared" si="8"/>
        <v>0.15945945945945947</v>
      </c>
      <c r="G32" s="4">
        <f t="shared" si="8"/>
        <v>1.3883895274669402</v>
      </c>
      <c r="H32" s="1">
        <f>SUM(H30:H31)</f>
        <v>1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Jabo</dc:creator>
  <cp:lastModifiedBy>Jabo</cp:lastModifiedBy>
  <cp:lastPrinted>2012-11-17T15:52:34Z</cp:lastPrinted>
  <dcterms:created xsi:type="dcterms:W3CDTF">2012-09-18T15:10:54Z</dcterms:created>
  <dcterms:modified xsi:type="dcterms:W3CDTF">2012-12-14T04:59:15Z</dcterms:modified>
</cp:coreProperties>
</file>